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"/>
    </mc:Choice>
  </mc:AlternateContent>
  <bookViews>
    <workbookView xWindow="0" yWindow="0" windowWidth="20490" windowHeight="670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E65" i="6" l="1"/>
  <c r="C65" i="6"/>
  <c r="F65" i="6"/>
  <c r="F70" i="6" s="1"/>
  <c r="C41" i="6"/>
  <c r="C70" i="6" s="1"/>
  <c r="F41" i="6"/>
  <c r="D41" i="6"/>
  <c r="B41" i="6"/>
  <c r="B65" i="6"/>
  <c r="G54" i="6"/>
  <c r="D65" i="6"/>
  <c r="D70" i="6" s="1"/>
  <c r="E41" i="6"/>
  <c r="E70" i="6" s="1"/>
  <c r="G45" i="6"/>
  <c r="G65" i="6" s="1"/>
  <c r="G16" i="6"/>
  <c r="G41" i="6" s="1"/>
  <c r="G37" i="6"/>
  <c r="B70" i="6" l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<sst xmlns="http://schemas.openxmlformats.org/spreadsheetml/2006/main" count="257" uniqueCount="190">
  <si>
    <t>(PESOS)</t>
  </si>
  <si>
    <t>Del 1 de Enero al 31 de Marzo de 2023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</si>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</sst>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5" fillId="0" borderId="10" xfId="0" applyFont="1" applyBorder="1"/>
    <xf numFmtId="165" fontId="16" fillId="0" borderId="5" xfId="4" applyNumberFormat="1" applyFont="1" applyBorder="1" applyAlignment="1" applyProtection="1">
      <alignment horizontal="center" vertical="top" wrapText="1"/>
      <protection locked="0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zoomScale="76" zoomScaleNormal="11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79" t="s">
        <v>3</v>
      </c>
      <c r="B1" s="80"/>
      <c r="C1" s="80"/>
      <c r="D1" s="80"/>
      <c r="E1" s="80"/>
      <c r="F1" s="80"/>
      <c r="G1" s="81"/>
    </row>
    <row r="2" spans="1:7" x14ac:dyDescent="0.25">
      <c r="A2" s="39" t="s">
        <v>185</v>
      </c>
      <c r="B2" s="40"/>
      <c r="C2" s="40"/>
      <c r="D2" s="40"/>
      <c r="E2" s="40"/>
      <c r="F2" s="40"/>
      <c r="G2" s="41"/>
    </row>
    <row r="3" spans="1:7" x14ac:dyDescent="0.25">
      <c r="A3" s="42" t="s">
        <v>4</v>
      </c>
      <c r="B3" s="74"/>
      <c r="C3" s="74"/>
      <c r="D3" s="74"/>
      <c r="E3" s="74"/>
      <c r="F3" s="74"/>
      <c r="G3" s="44"/>
    </row>
    <row r="4" spans="1:7" x14ac:dyDescent="0.25">
      <c r="A4" s="42" t="s">
        <v>1</v>
      </c>
      <c r="B4" s="74"/>
      <c r="C4" s="74"/>
      <c r="D4" s="74"/>
      <c r="E4" s="74"/>
      <c r="F4" s="74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41.45" customHeight="1" x14ac:dyDescent="0.25">
      <c r="A6" s="76" t="s">
        <v>5</v>
      </c>
      <c r="B6" s="78" t="s">
        <v>6</v>
      </c>
      <c r="C6" s="78"/>
      <c r="D6" s="78"/>
      <c r="E6" s="78"/>
      <c r="F6" s="78"/>
      <c r="G6" s="78" t="s">
        <v>7</v>
      </c>
    </row>
    <row r="7" spans="1:7" ht="30" x14ac:dyDescent="0.25">
      <c r="A7" s="77"/>
      <c r="B7" s="64" t="s">
        <v>8</v>
      </c>
      <c r="C7" s="65" t="s">
        <v>9</v>
      </c>
      <c r="D7" s="64" t="s">
        <v>10</v>
      </c>
      <c r="E7" s="64" t="s">
        <v>2</v>
      </c>
      <c r="F7" s="64" t="s">
        <v>11</v>
      </c>
      <c r="G7" s="78"/>
    </row>
    <row r="8" spans="1:7" x14ac:dyDescent="0.25">
      <c r="A8" s="4" t="s">
        <v>12</v>
      </c>
      <c r="B8" s="36"/>
      <c r="C8" s="36"/>
      <c r="D8" s="36"/>
      <c r="E8" s="36"/>
      <c r="F8" s="36"/>
      <c r="G8" s="36"/>
    </row>
    <row r="9" spans="1:7" x14ac:dyDescent="0.25">
      <c r="A9" s="15" t="s">
        <v>13</v>
      </c>
      <c r="B9" s="50">
        <v>1651918664.5199997</v>
      </c>
      <c r="C9" s="50">
        <v>36822659.880000003</v>
      </c>
      <c r="D9" s="50">
        <v>1688741324.3999999</v>
      </c>
      <c r="E9" s="50">
        <v>1068502851.0500003</v>
      </c>
      <c r="F9" s="50">
        <v>1069266644.1800004</v>
      </c>
      <c r="G9" s="50">
        <f>F9-B9</f>
        <v>-582652020.33999932</v>
      </c>
    </row>
    <row r="10" spans="1:7" x14ac:dyDescent="0.25">
      <c r="A10" s="15" t="s">
        <v>14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f>F10-B10</f>
        <v>0</v>
      </c>
    </row>
    <row r="11" spans="1:7" x14ac:dyDescent="0.25">
      <c r="A11" s="15" t="s">
        <v>15</v>
      </c>
      <c r="B11" s="50">
        <v>8196.25</v>
      </c>
      <c r="C11" s="50">
        <v>0</v>
      </c>
      <c r="D11" s="50">
        <v>8196.25</v>
      </c>
      <c r="E11" s="50">
        <v>10471</v>
      </c>
      <c r="F11" s="50">
        <v>10471</v>
      </c>
      <c r="G11" s="50">
        <f t="shared" ref="G11:G15" si="0">F11-B11</f>
        <v>2274.75</v>
      </c>
    </row>
    <row r="12" spans="1:7" x14ac:dyDescent="0.25">
      <c r="A12" s="15" t="s">
        <v>16</v>
      </c>
      <c r="B12" s="50">
        <v>378478069.41000009</v>
      </c>
      <c r="C12" s="50">
        <v>0</v>
      </c>
      <c r="D12" s="50">
        <v>378478069.41000009</v>
      </c>
      <c r="E12" s="50">
        <v>104849655.10000001</v>
      </c>
      <c r="F12" s="50">
        <v>104859449.10000001</v>
      </c>
      <c r="G12" s="50">
        <f t="shared" si="0"/>
        <v>-273618620.31000006</v>
      </c>
    </row>
    <row r="13" spans="1:7" x14ac:dyDescent="0.25">
      <c r="A13" s="15" t="s">
        <v>17</v>
      </c>
      <c r="B13" s="50">
        <v>113726953.47</v>
      </c>
      <c r="C13" s="50">
        <v>0</v>
      </c>
      <c r="D13" s="50">
        <v>113726953.47</v>
      </c>
      <c r="E13" s="50">
        <v>61852062.190000013</v>
      </c>
      <c r="F13" s="50">
        <v>61852062.190000013</v>
      </c>
      <c r="G13" s="50">
        <f t="shared" si="0"/>
        <v>-51874891.279999986</v>
      </c>
    </row>
    <row r="14" spans="1:7" x14ac:dyDescent="0.25">
      <c r="A14" s="15" t="s">
        <v>18</v>
      </c>
      <c r="B14" s="50">
        <v>229480070.84999999</v>
      </c>
      <c r="C14" s="50">
        <v>0</v>
      </c>
      <c r="D14" s="50">
        <v>229480070.84999999</v>
      </c>
      <c r="E14" s="50">
        <v>69556082.329999998</v>
      </c>
      <c r="F14" s="50">
        <v>69406723.840000004</v>
      </c>
      <c r="G14" s="50">
        <f t="shared" si="0"/>
        <v>-160073347.00999999</v>
      </c>
    </row>
    <row r="15" spans="1:7" x14ac:dyDescent="0.25">
      <c r="A15" s="15" t="s">
        <v>19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f t="shared" si="0"/>
        <v>0</v>
      </c>
    </row>
    <row r="16" spans="1:7" x14ac:dyDescent="0.25">
      <c r="A16" s="37" t="s">
        <v>20</v>
      </c>
      <c r="B16" s="50">
        <f t="shared" ref="B16:G16" si="1">SUM(B17:B27)</f>
        <v>2717261234.9700003</v>
      </c>
      <c r="C16" s="50">
        <f t="shared" si="1"/>
        <v>762750305.56000006</v>
      </c>
      <c r="D16" s="50">
        <f t="shared" si="1"/>
        <v>3480011540.5299997</v>
      </c>
      <c r="E16" s="50">
        <f t="shared" si="1"/>
        <v>864048073.81999993</v>
      </c>
      <c r="F16" s="50">
        <f t="shared" si="1"/>
        <v>864048073.81999993</v>
      </c>
      <c r="G16" s="50">
        <f t="shared" si="1"/>
        <v>-1853213161.1499999</v>
      </c>
    </row>
    <row r="17" spans="1:7" x14ac:dyDescent="0.25">
      <c r="A17" s="32" t="s">
        <v>21</v>
      </c>
      <c r="B17" s="50">
        <v>1905460844.97</v>
      </c>
      <c r="C17" s="50">
        <v>602713454.57000005</v>
      </c>
      <c r="D17" s="50">
        <v>2508174299.54</v>
      </c>
      <c r="E17" s="50">
        <v>617467845.35000002</v>
      </c>
      <c r="F17" s="50">
        <v>617467845.35000002</v>
      </c>
      <c r="G17" s="50">
        <f>F17-B17</f>
        <v>-1287992999.6199999</v>
      </c>
    </row>
    <row r="18" spans="1:7" x14ac:dyDescent="0.25">
      <c r="A18" s="32" t="s">
        <v>22</v>
      </c>
      <c r="B18" s="50">
        <v>206151909</v>
      </c>
      <c r="C18" s="50">
        <v>64416184</v>
      </c>
      <c r="D18" s="50">
        <v>270568093</v>
      </c>
      <c r="E18" s="50">
        <v>62169279.770000003</v>
      </c>
      <c r="F18" s="50">
        <v>62169279.770000003</v>
      </c>
      <c r="G18" s="50">
        <f t="shared" ref="G18:G27" si="2">F18-B18</f>
        <v>-143982629.22999999</v>
      </c>
    </row>
    <row r="19" spans="1:7" x14ac:dyDescent="0.25">
      <c r="A19" s="32" t="s">
        <v>23</v>
      </c>
      <c r="B19" s="50">
        <v>162074931</v>
      </c>
      <c r="C19" s="50">
        <v>82957745</v>
      </c>
      <c r="D19" s="50">
        <v>245032676</v>
      </c>
      <c r="E19" s="50">
        <v>80227445.239999995</v>
      </c>
      <c r="F19" s="50">
        <v>80227445.239999995</v>
      </c>
      <c r="G19" s="50">
        <f t="shared" si="2"/>
        <v>-81847485.760000005</v>
      </c>
    </row>
    <row r="20" spans="1:7" x14ac:dyDescent="0.25">
      <c r="A20" s="32" t="s">
        <v>24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f t="shared" si="2"/>
        <v>0</v>
      </c>
    </row>
    <row r="21" spans="1:7" x14ac:dyDescent="0.25">
      <c r="A21" s="32" t="s">
        <v>25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f t="shared" si="2"/>
        <v>0</v>
      </c>
    </row>
    <row r="22" spans="1:7" x14ac:dyDescent="0.25">
      <c r="A22" s="32" t="s">
        <v>26</v>
      </c>
      <c r="B22" s="50">
        <v>15415826</v>
      </c>
      <c r="C22" s="50">
        <v>2631836.9900000002</v>
      </c>
      <c r="D22" s="50">
        <v>18047662.989999998</v>
      </c>
      <c r="E22" s="50">
        <v>5315735.6500000004</v>
      </c>
      <c r="F22" s="50">
        <v>5315735.6500000004</v>
      </c>
      <c r="G22" s="50">
        <f t="shared" si="2"/>
        <v>-10100090.35</v>
      </c>
    </row>
    <row r="23" spans="1:7" x14ac:dyDescent="0.25">
      <c r="A23" s="32" t="s">
        <v>27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f t="shared" si="2"/>
        <v>0</v>
      </c>
    </row>
    <row r="24" spans="1:7" x14ac:dyDescent="0.25">
      <c r="A24" s="32" t="s">
        <v>28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f t="shared" si="2"/>
        <v>0</v>
      </c>
    </row>
    <row r="25" spans="1:7" x14ac:dyDescent="0.25">
      <c r="A25" s="32" t="s">
        <v>29</v>
      </c>
      <c r="B25" s="50">
        <v>33185719</v>
      </c>
      <c r="C25" s="50">
        <v>14024850</v>
      </c>
      <c r="D25" s="50">
        <v>47210569</v>
      </c>
      <c r="E25" s="50">
        <v>12008208.5</v>
      </c>
      <c r="F25" s="50">
        <v>12008208.5</v>
      </c>
      <c r="G25" s="50">
        <f t="shared" si="2"/>
        <v>-21177510.5</v>
      </c>
    </row>
    <row r="26" spans="1:7" x14ac:dyDescent="0.25">
      <c r="A26" s="32" t="s">
        <v>30</v>
      </c>
      <c r="B26" s="50">
        <v>394972005</v>
      </c>
      <c r="C26" s="50">
        <v>-3993765</v>
      </c>
      <c r="D26" s="50">
        <v>390978240</v>
      </c>
      <c r="E26" s="50">
        <v>90815137</v>
      </c>
      <c r="F26" s="50">
        <v>90815137</v>
      </c>
      <c r="G26" s="50">
        <f t="shared" si="2"/>
        <v>-304156868</v>
      </c>
    </row>
    <row r="27" spans="1:7" x14ac:dyDescent="0.25">
      <c r="A27" s="32" t="s">
        <v>31</v>
      </c>
      <c r="B27" s="50">
        <v>0</v>
      </c>
      <c r="C27" s="50">
        <v>0</v>
      </c>
      <c r="D27" s="50">
        <v>0</v>
      </c>
      <c r="E27" s="50">
        <v>-3955577.69</v>
      </c>
      <c r="F27" s="50">
        <v>-3955577.69</v>
      </c>
      <c r="G27" s="50">
        <f t="shared" si="2"/>
        <v>-3955577.69</v>
      </c>
    </row>
    <row r="28" spans="1:7" x14ac:dyDescent="0.25">
      <c r="A28" s="15" t="s">
        <v>32</v>
      </c>
      <c r="B28" s="50">
        <f t="shared" ref="B28:G28" si="3">SUM(B29:B33)</f>
        <v>49858714</v>
      </c>
      <c r="C28" s="50">
        <f t="shared" si="3"/>
        <v>7927727</v>
      </c>
      <c r="D28" s="50">
        <f t="shared" si="3"/>
        <v>57786441</v>
      </c>
      <c r="E28" s="50">
        <f t="shared" si="3"/>
        <v>18964103.699999999</v>
      </c>
      <c r="F28" s="50">
        <f t="shared" si="3"/>
        <v>18964103.699999999</v>
      </c>
      <c r="G28" s="50">
        <f t="shared" si="3"/>
        <v>-30894610.300000001</v>
      </c>
    </row>
    <row r="29" spans="1:7" x14ac:dyDescent="0.25">
      <c r="A29" s="32" t="s">
        <v>33</v>
      </c>
      <c r="B29" s="50">
        <v>103135</v>
      </c>
      <c r="C29" s="50">
        <v>-103135</v>
      </c>
      <c r="D29" s="50">
        <v>0</v>
      </c>
      <c r="E29" s="50">
        <v>48886.54</v>
      </c>
      <c r="F29" s="50">
        <v>48886.54</v>
      </c>
      <c r="G29" s="50">
        <f>F29-B29</f>
        <v>-54248.46</v>
      </c>
    </row>
    <row r="30" spans="1:7" x14ac:dyDescent="0.25">
      <c r="A30" s="32" t="s">
        <v>34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f t="shared" ref="G30:G34" si="4">F30-B30</f>
        <v>0</v>
      </c>
    </row>
    <row r="31" spans="1:7" x14ac:dyDescent="0.25">
      <c r="A31" s="32" t="s">
        <v>35</v>
      </c>
      <c r="B31" s="50">
        <v>39697453</v>
      </c>
      <c r="C31" s="50">
        <v>5496061</v>
      </c>
      <c r="D31" s="50">
        <v>45193514</v>
      </c>
      <c r="E31" s="50">
        <v>14159412.470000001</v>
      </c>
      <c r="F31" s="50">
        <v>14159412.470000001</v>
      </c>
      <c r="G31" s="50">
        <f t="shared" si="4"/>
        <v>-25538040.530000001</v>
      </c>
    </row>
    <row r="32" spans="1:7" x14ac:dyDescent="0.25">
      <c r="A32" s="32" t="s">
        <v>36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f t="shared" si="4"/>
        <v>0</v>
      </c>
    </row>
    <row r="33" spans="1:7" ht="14.45" customHeight="1" x14ac:dyDescent="0.25">
      <c r="A33" s="32" t="s">
        <v>37</v>
      </c>
      <c r="B33" s="50">
        <v>10058126</v>
      </c>
      <c r="C33" s="50">
        <v>2534801</v>
      </c>
      <c r="D33" s="50">
        <v>12592927</v>
      </c>
      <c r="E33" s="50">
        <v>4755804.6900000004</v>
      </c>
      <c r="F33" s="50">
        <v>4755804.6900000004</v>
      </c>
      <c r="G33" s="50">
        <f t="shared" si="4"/>
        <v>-5302321.3099999996</v>
      </c>
    </row>
    <row r="34" spans="1:7" ht="14.45" customHeight="1" x14ac:dyDescent="0.25">
      <c r="A34" s="15" t="s">
        <v>38</v>
      </c>
      <c r="B34" s="50">
        <v>11664817.859999999</v>
      </c>
      <c r="C34" s="50">
        <v>0</v>
      </c>
      <c r="D34" s="50">
        <v>11664817.859999999</v>
      </c>
      <c r="E34" s="50">
        <v>586792.53</v>
      </c>
      <c r="F34" s="50">
        <v>586792.53</v>
      </c>
      <c r="G34" s="50">
        <f t="shared" si="4"/>
        <v>-11078025.33</v>
      </c>
    </row>
    <row r="35" spans="1:7" ht="14.45" customHeight="1" x14ac:dyDescent="0.25">
      <c r="A35" s="15" t="s">
        <v>39</v>
      </c>
      <c r="B35" s="50">
        <f t="shared" ref="B35:G35" si="5">B36</f>
        <v>0</v>
      </c>
      <c r="C35" s="50">
        <f t="shared" si="5"/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</row>
    <row r="36" spans="1:7" ht="14.45" customHeight="1" x14ac:dyDescent="0.25">
      <c r="A36" s="32" t="s">
        <v>40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f>F36-B36</f>
        <v>0</v>
      </c>
    </row>
    <row r="37" spans="1:7" ht="14.45" customHeight="1" x14ac:dyDescent="0.25">
      <c r="A37" s="15" t="s">
        <v>41</v>
      </c>
      <c r="B37" s="50">
        <f t="shared" ref="B37:G37" si="6">B38+B39</f>
        <v>0</v>
      </c>
      <c r="C37" s="50">
        <f t="shared" si="6"/>
        <v>0</v>
      </c>
      <c r="D37" s="50">
        <f t="shared" si="6"/>
        <v>0</v>
      </c>
      <c r="E37" s="50">
        <f t="shared" si="6"/>
        <v>0</v>
      </c>
      <c r="F37" s="50">
        <f t="shared" si="6"/>
        <v>0</v>
      </c>
      <c r="G37" s="50">
        <f t="shared" si="6"/>
        <v>0</v>
      </c>
    </row>
    <row r="38" spans="1:7" x14ac:dyDescent="0.25">
      <c r="A38" s="32" t="s">
        <v>42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f>F38-B38</f>
        <v>0</v>
      </c>
    </row>
    <row r="39" spans="1:7" x14ac:dyDescent="0.25">
      <c r="A39" s="32" t="s">
        <v>43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f>F39-B39</f>
        <v>0</v>
      </c>
    </row>
    <row r="40" spans="1:7" x14ac:dyDescent="0.25">
      <c r="A40" s="10"/>
      <c r="B40" s="50"/>
      <c r="C40" s="50"/>
      <c r="D40" s="50"/>
      <c r="E40" s="50"/>
      <c r="F40" s="50"/>
      <c r="G40" s="50"/>
    </row>
    <row r="41" spans="1:7" x14ac:dyDescent="0.25">
      <c r="A41" s="1" t="s">
        <v>44</v>
      </c>
      <c r="B41" s="66">
        <f t="shared" ref="B41:G41" si="7">SUM(B9,B10,B11,B12,B13,B14,B15,B16,B28,B34,B35,B37)</f>
        <v>5152396721.3299999</v>
      </c>
      <c r="C41" s="66">
        <f t="shared" si="7"/>
        <v>807500692.44000006</v>
      </c>
      <c r="D41" s="66">
        <f t="shared" si="7"/>
        <v>5959897413.7699995</v>
      </c>
      <c r="E41" s="66">
        <f t="shared" si="7"/>
        <v>2188370091.7200003</v>
      </c>
      <c r="F41" s="66">
        <f t="shared" si="7"/>
        <v>2188994320.3600001</v>
      </c>
      <c r="G41" s="66">
        <f t="shared" si="7"/>
        <v>-2963402400.9699993</v>
      </c>
    </row>
    <row r="42" spans="1:7" x14ac:dyDescent="0.25">
      <c r="A42" s="1" t="s">
        <v>45</v>
      </c>
      <c r="B42" s="38"/>
      <c r="C42" s="38"/>
      <c r="D42" s="38"/>
      <c r="E42" s="38"/>
      <c r="F42" s="38"/>
      <c r="G42" s="66">
        <f>IF(G41&gt;0,G41,0)</f>
        <v>0</v>
      </c>
    </row>
    <row r="43" spans="1:7" x14ac:dyDescent="0.25">
      <c r="A43" s="10"/>
      <c r="B43" s="11"/>
      <c r="C43" s="11"/>
      <c r="D43" s="11"/>
      <c r="E43" s="11"/>
      <c r="F43" s="11"/>
      <c r="G43" s="11"/>
    </row>
    <row r="44" spans="1:7" x14ac:dyDescent="0.25">
      <c r="A44" s="1" t="s">
        <v>46</v>
      </c>
      <c r="B44" s="11"/>
      <c r="C44" s="11"/>
      <c r="D44" s="11"/>
      <c r="E44" s="11"/>
      <c r="F44" s="11"/>
      <c r="G44" s="11"/>
    </row>
    <row r="45" spans="1:7" x14ac:dyDescent="0.25">
      <c r="A45" s="15" t="s">
        <v>47</v>
      </c>
      <c r="B45" s="50">
        <f t="shared" ref="B45:G45" si="8">SUM(B46:B53)</f>
        <v>1745922536.46</v>
      </c>
      <c r="C45" s="50">
        <f t="shared" si="8"/>
        <v>366710594</v>
      </c>
      <c r="D45" s="50">
        <f t="shared" si="8"/>
        <v>2112633130.46</v>
      </c>
      <c r="E45" s="50">
        <f t="shared" si="8"/>
        <v>558101159.11000001</v>
      </c>
      <c r="F45" s="50">
        <f t="shared" si="8"/>
        <v>558101159.11000001</v>
      </c>
      <c r="G45" s="50">
        <f t="shared" si="8"/>
        <v>-1187821377.3500001</v>
      </c>
    </row>
    <row r="46" spans="1:7" x14ac:dyDescent="0.25">
      <c r="A46" s="33" t="s">
        <v>48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f>F46-B46</f>
        <v>0</v>
      </c>
    </row>
    <row r="47" spans="1:7" x14ac:dyDescent="0.25">
      <c r="A47" s="33" t="s">
        <v>49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f t="shared" ref="G47:G52" si="9">F47-B47</f>
        <v>0</v>
      </c>
    </row>
    <row r="48" spans="1:7" x14ac:dyDescent="0.25">
      <c r="A48" s="33" t="s">
        <v>50</v>
      </c>
      <c r="B48" s="50">
        <v>452359268.81</v>
      </c>
      <c r="C48" s="50">
        <v>120249942.7</v>
      </c>
      <c r="D48" s="50">
        <v>572609211.50999999</v>
      </c>
      <c r="E48" s="50">
        <v>171364017.88</v>
      </c>
      <c r="F48" s="50">
        <v>171364017.88</v>
      </c>
      <c r="G48" s="50">
        <f t="shared" si="9"/>
        <v>-280995250.93000001</v>
      </c>
    </row>
    <row r="49" spans="1:7" ht="30" x14ac:dyDescent="0.25">
      <c r="A49" s="33" t="s">
        <v>51</v>
      </c>
      <c r="B49" s="50">
        <v>1293563267.6500001</v>
      </c>
      <c r="C49" s="50">
        <v>246460651.30000001</v>
      </c>
      <c r="D49" s="50">
        <v>1540023918.95</v>
      </c>
      <c r="E49" s="50">
        <v>386737141.23000002</v>
      </c>
      <c r="F49" s="50">
        <v>386737141.23000002</v>
      </c>
      <c r="G49" s="50">
        <f t="shared" si="9"/>
        <v>-906826126.42000008</v>
      </c>
    </row>
    <row r="50" spans="1:7" x14ac:dyDescent="0.25">
      <c r="A50" s="33" t="s">
        <v>52</v>
      </c>
      <c r="B50" s="50">
        <v>0</v>
      </c>
      <c r="C50" s="50">
        <v>0</v>
      </c>
      <c r="D50" s="50">
        <v>0</v>
      </c>
      <c r="E50" s="50">
        <v>0</v>
      </c>
      <c r="F50" s="50">
        <v>0</v>
      </c>
      <c r="G50" s="50">
        <f t="shared" si="9"/>
        <v>0</v>
      </c>
    </row>
    <row r="51" spans="1:7" x14ac:dyDescent="0.25">
      <c r="A51" s="33" t="s">
        <v>53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f t="shared" si="9"/>
        <v>0</v>
      </c>
    </row>
    <row r="52" spans="1:7" ht="30" x14ac:dyDescent="0.25">
      <c r="A52" s="34" t="s">
        <v>54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f t="shared" si="9"/>
        <v>0</v>
      </c>
    </row>
    <row r="53" spans="1:7" x14ac:dyDescent="0.25">
      <c r="A53" s="32" t="s">
        <v>55</v>
      </c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f>F53-B53</f>
        <v>0</v>
      </c>
    </row>
    <row r="54" spans="1:7" x14ac:dyDescent="0.25">
      <c r="A54" s="15" t="s">
        <v>56</v>
      </c>
      <c r="B54" s="50">
        <f t="shared" ref="B54:G54" si="10">SUM(B55:B58)</f>
        <v>500000</v>
      </c>
      <c r="C54" s="50">
        <f t="shared" si="10"/>
        <v>0</v>
      </c>
      <c r="D54" s="50">
        <f t="shared" si="10"/>
        <v>500000</v>
      </c>
      <c r="E54" s="50">
        <f t="shared" si="10"/>
        <v>0</v>
      </c>
      <c r="F54" s="50">
        <f t="shared" si="10"/>
        <v>0</v>
      </c>
      <c r="G54" s="50">
        <f t="shared" si="10"/>
        <v>-500000</v>
      </c>
    </row>
    <row r="55" spans="1:7" x14ac:dyDescent="0.25">
      <c r="A55" s="34" t="s">
        <v>57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f>F55-B55</f>
        <v>0</v>
      </c>
    </row>
    <row r="56" spans="1:7" x14ac:dyDescent="0.25">
      <c r="A56" s="33" t="s">
        <v>58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f t="shared" ref="G56:G58" si="11">F56-B56</f>
        <v>0</v>
      </c>
    </row>
    <row r="57" spans="1:7" x14ac:dyDescent="0.25">
      <c r="A57" s="33" t="s">
        <v>59</v>
      </c>
      <c r="B57" s="50">
        <v>0</v>
      </c>
      <c r="C57" s="50">
        <v>0</v>
      </c>
      <c r="D57" s="50">
        <v>0</v>
      </c>
      <c r="E57" s="50">
        <v>0</v>
      </c>
      <c r="F57" s="50">
        <v>0</v>
      </c>
      <c r="G57" s="50">
        <f t="shared" si="11"/>
        <v>0</v>
      </c>
    </row>
    <row r="58" spans="1:7" x14ac:dyDescent="0.25">
      <c r="A58" s="34" t="s">
        <v>60</v>
      </c>
      <c r="B58" s="50">
        <v>500000</v>
      </c>
      <c r="C58" s="50">
        <v>0</v>
      </c>
      <c r="D58" s="50">
        <v>500000</v>
      </c>
      <c r="E58" s="50">
        <v>0</v>
      </c>
      <c r="F58" s="50">
        <v>0</v>
      </c>
      <c r="G58" s="50">
        <f t="shared" si="11"/>
        <v>-500000</v>
      </c>
    </row>
    <row r="59" spans="1:7" x14ac:dyDescent="0.25">
      <c r="A59" s="15" t="s">
        <v>61</v>
      </c>
      <c r="B59" s="50">
        <f t="shared" ref="B59:G59" si="12">SUM(B60:B61)</f>
        <v>0</v>
      </c>
      <c r="C59" s="50">
        <f t="shared" si="12"/>
        <v>0</v>
      </c>
      <c r="D59" s="50">
        <f t="shared" si="12"/>
        <v>0</v>
      </c>
      <c r="E59" s="50">
        <f t="shared" si="12"/>
        <v>0</v>
      </c>
      <c r="F59" s="50">
        <f t="shared" si="12"/>
        <v>0</v>
      </c>
      <c r="G59" s="50">
        <f t="shared" si="12"/>
        <v>0</v>
      </c>
    </row>
    <row r="60" spans="1:7" x14ac:dyDescent="0.25">
      <c r="A60" s="33" t="s">
        <v>62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33" t="s">
        <v>63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f t="shared" ref="G61:G63" si="13">F61-B61</f>
        <v>0</v>
      </c>
    </row>
    <row r="62" spans="1:7" x14ac:dyDescent="0.25">
      <c r="A62" s="15" t="s">
        <v>64</v>
      </c>
      <c r="B62" s="50">
        <v>62100000</v>
      </c>
      <c r="C62" s="50">
        <v>0</v>
      </c>
      <c r="D62" s="50">
        <v>62100000</v>
      </c>
      <c r="E62" s="50">
        <v>19355037.949999999</v>
      </c>
      <c r="F62" s="50">
        <v>19355037.949999999</v>
      </c>
      <c r="G62" s="50">
        <f t="shared" si="13"/>
        <v>-42744962.049999997</v>
      </c>
    </row>
    <row r="63" spans="1:7" x14ac:dyDescent="0.25">
      <c r="A63" s="15" t="s">
        <v>65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f t="shared" si="13"/>
        <v>0</v>
      </c>
    </row>
    <row r="64" spans="1:7" x14ac:dyDescent="0.25">
      <c r="A64" s="10"/>
      <c r="B64" s="67"/>
      <c r="C64" s="67"/>
      <c r="D64" s="67"/>
      <c r="E64" s="67"/>
      <c r="F64" s="67"/>
      <c r="G64" s="67"/>
    </row>
    <row r="65" spans="1:7" x14ac:dyDescent="0.25">
      <c r="A65" s="1" t="s">
        <v>66</v>
      </c>
      <c r="B65" s="66">
        <f t="shared" ref="B65:G65" si="14">B45+B54+B59+B62+B63</f>
        <v>1808522536.46</v>
      </c>
      <c r="C65" s="66">
        <f t="shared" si="14"/>
        <v>366710594</v>
      </c>
      <c r="D65" s="66">
        <f t="shared" si="14"/>
        <v>2175233130.46</v>
      </c>
      <c r="E65" s="66">
        <f t="shared" si="14"/>
        <v>577456197.06000006</v>
      </c>
      <c r="F65" s="66">
        <f t="shared" si="14"/>
        <v>577456197.06000006</v>
      </c>
      <c r="G65" s="66">
        <f t="shared" si="14"/>
        <v>-1231066339.4000001</v>
      </c>
    </row>
    <row r="66" spans="1:7" x14ac:dyDescent="0.25">
      <c r="A66" s="10"/>
      <c r="B66" s="67"/>
      <c r="C66" s="67"/>
      <c r="D66" s="67"/>
      <c r="E66" s="67"/>
      <c r="F66" s="67"/>
      <c r="G66" s="67"/>
    </row>
    <row r="67" spans="1:7" x14ac:dyDescent="0.25">
      <c r="A67" s="1" t="s">
        <v>67</v>
      </c>
      <c r="B67" s="66">
        <f t="shared" ref="B67:G67" si="15">B68</f>
        <v>874246158.21000004</v>
      </c>
      <c r="C67" s="66">
        <f t="shared" si="15"/>
        <v>1873518519.0900002</v>
      </c>
      <c r="D67" s="66">
        <f t="shared" si="15"/>
        <v>2747764677.3000002</v>
      </c>
      <c r="E67" s="66">
        <f t="shared" si="15"/>
        <v>0</v>
      </c>
      <c r="F67" s="66">
        <f t="shared" si="15"/>
        <v>0</v>
      </c>
      <c r="G67" s="66">
        <f t="shared" si="15"/>
        <v>-874246158.21000004</v>
      </c>
    </row>
    <row r="68" spans="1:7" x14ac:dyDescent="0.25">
      <c r="A68" s="15" t="s">
        <v>68</v>
      </c>
      <c r="B68" s="50">
        <v>874246158.21000004</v>
      </c>
      <c r="C68" s="50">
        <v>1873518519.0900002</v>
      </c>
      <c r="D68" s="50">
        <v>2747764677.3000002</v>
      </c>
      <c r="E68" s="50">
        <v>0</v>
      </c>
      <c r="F68" s="50">
        <v>0</v>
      </c>
      <c r="G68" s="50">
        <f>F68-B68</f>
        <v>-874246158.21000004</v>
      </c>
    </row>
    <row r="69" spans="1:7" x14ac:dyDescent="0.25">
      <c r="A69" s="10"/>
      <c r="B69" s="67"/>
      <c r="C69" s="67"/>
      <c r="D69" s="67"/>
      <c r="E69" s="67"/>
      <c r="F69" s="67"/>
      <c r="G69" s="67"/>
    </row>
    <row r="70" spans="1:7" x14ac:dyDescent="0.25">
      <c r="A70" s="1" t="s">
        <v>69</v>
      </c>
      <c r="B70" s="66">
        <f t="shared" ref="B70:G70" si="16">B41+B65+B67</f>
        <v>7835165416</v>
      </c>
      <c r="C70" s="66">
        <f t="shared" si="16"/>
        <v>3047729805.5300002</v>
      </c>
      <c r="D70" s="66">
        <f t="shared" si="16"/>
        <v>10882895221.529999</v>
      </c>
      <c r="E70" s="66">
        <f t="shared" si="16"/>
        <v>2765826288.7800002</v>
      </c>
      <c r="F70" s="66">
        <f t="shared" si="16"/>
        <v>2766450517.4200001</v>
      </c>
      <c r="G70" s="66">
        <f t="shared" si="16"/>
        <v>-5068714898.5799999</v>
      </c>
    </row>
    <row r="71" spans="1:7" x14ac:dyDescent="0.25">
      <c r="A71" s="10"/>
      <c r="B71" s="67"/>
      <c r="C71" s="67"/>
      <c r="D71" s="67"/>
      <c r="E71" s="67"/>
      <c r="F71" s="67"/>
      <c r="G71" s="67"/>
    </row>
    <row r="72" spans="1:7" x14ac:dyDescent="0.25">
      <c r="A72" s="1" t="s">
        <v>70</v>
      </c>
      <c r="B72" s="67"/>
      <c r="C72" s="67"/>
      <c r="D72" s="67"/>
      <c r="E72" s="67"/>
      <c r="F72" s="67"/>
      <c r="G72" s="67"/>
    </row>
    <row r="73" spans="1:7" ht="30" x14ac:dyDescent="0.25">
      <c r="A73" s="24" t="s">
        <v>71</v>
      </c>
      <c r="B73" s="50">
        <v>874246158.20000005</v>
      </c>
      <c r="C73" s="50">
        <v>1770505304.0899999</v>
      </c>
      <c r="D73" s="50">
        <v>2644751462.29</v>
      </c>
      <c r="E73" s="50">
        <v>0</v>
      </c>
      <c r="F73" s="50">
        <v>0</v>
      </c>
      <c r="G73" s="50">
        <f>F73-B73</f>
        <v>-874246158.20000005</v>
      </c>
    </row>
    <row r="74" spans="1:7" ht="30" x14ac:dyDescent="0.25">
      <c r="A74" s="24" t="s">
        <v>72</v>
      </c>
      <c r="B74" s="50">
        <v>0</v>
      </c>
      <c r="C74" s="50">
        <v>103013214.71000001</v>
      </c>
      <c r="D74" s="50">
        <v>103013214.71000001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3" t="s">
        <v>73</v>
      </c>
      <c r="B75" s="66">
        <f t="shared" ref="B75:G75" si="17">B73+B74</f>
        <v>874246158.20000005</v>
      </c>
      <c r="C75" s="66">
        <f t="shared" si="17"/>
        <v>1873518518.8</v>
      </c>
      <c r="D75" s="66">
        <f t="shared" si="17"/>
        <v>2747764677</v>
      </c>
      <c r="E75" s="66">
        <f t="shared" si="17"/>
        <v>0</v>
      </c>
      <c r="F75" s="66">
        <f t="shared" si="17"/>
        <v>0</v>
      </c>
      <c r="G75" s="66">
        <f t="shared" si="17"/>
        <v>-874246158.20000005</v>
      </c>
    </row>
    <row r="76" spans="1:7" x14ac:dyDescent="0.25">
      <c r="A76" s="13"/>
      <c r="B76" s="35"/>
      <c r="C76" s="35"/>
      <c r="D76" s="35"/>
      <c r="E76" s="35"/>
      <c r="F76" s="35"/>
      <c r="G76" s="35"/>
    </row>
    <row r="77" spans="1:7" ht="15.75" x14ac:dyDescent="0.25">
      <c r="A77" s="68"/>
      <c r="B77" s="68"/>
      <c r="C77" s="68"/>
      <c r="D77" s="69"/>
      <c r="E77" s="68"/>
      <c r="F77" s="68"/>
      <c r="G77" s="68"/>
    </row>
    <row r="78" spans="1:7" ht="15.75" x14ac:dyDescent="0.25">
      <c r="A78" s="68"/>
      <c r="B78" s="68"/>
      <c r="C78" s="68"/>
      <c r="D78" s="68"/>
      <c r="E78" s="68"/>
      <c r="F78" s="68"/>
      <c r="G78" s="68"/>
    </row>
    <row r="79" spans="1:7" ht="15.75" x14ac:dyDescent="0.25">
      <c r="A79" s="68"/>
      <c r="B79" s="68"/>
      <c r="C79" s="68"/>
      <c r="D79" s="68"/>
      <c r="E79" s="68"/>
      <c r="F79" s="68"/>
      <c r="G79" s="68"/>
    </row>
    <row r="80" spans="1:7" ht="15.75" x14ac:dyDescent="0.25">
      <c r="A80" s="68"/>
      <c r="B80" s="68"/>
      <c r="C80" s="68"/>
      <c r="D80" s="68"/>
      <c r="E80" s="68"/>
      <c r="F80" s="68"/>
      <c r="G80" s="68"/>
    </row>
    <row r="81" spans="1:7" ht="15.75" x14ac:dyDescent="0.25">
      <c r="A81" s="68"/>
      <c r="B81" s="68"/>
      <c r="C81" s="68"/>
      <c r="D81" s="68"/>
      <c r="E81" s="68"/>
      <c r="F81" s="68"/>
      <c r="G81" s="68"/>
    </row>
    <row r="82" spans="1:7" ht="15.75" x14ac:dyDescent="0.25">
      <c r="A82" s="68"/>
      <c r="B82" s="68"/>
      <c r="C82" s="68"/>
      <c r="D82" s="68"/>
      <c r="E82" s="68"/>
      <c r="F82" s="68"/>
      <c r="G82" s="68"/>
    </row>
    <row r="83" spans="1:7" ht="15.75" x14ac:dyDescent="0.25">
      <c r="A83" s="68"/>
      <c r="B83" s="68"/>
      <c r="C83" s="68"/>
      <c r="D83" s="68"/>
      <c r="E83" s="68"/>
      <c r="F83" s="68"/>
      <c r="G83" s="68"/>
    </row>
    <row r="84" spans="1:7" ht="15.75" x14ac:dyDescent="0.25">
      <c r="A84" s="68"/>
      <c r="B84" s="68"/>
      <c r="C84" s="68"/>
      <c r="D84" s="68"/>
      <c r="E84" s="68"/>
      <c r="F84" s="68"/>
      <c r="G84" s="68"/>
    </row>
    <row r="85" spans="1:7" ht="15.75" x14ac:dyDescent="0.25">
      <c r="A85" s="68"/>
      <c r="B85" s="68"/>
      <c r="C85" s="68"/>
      <c r="D85" s="68"/>
      <c r="E85" s="68"/>
      <c r="F85" s="68"/>
      <c r="G85" s="68"/>
    </row>
    <row r="86" spans="1:7" ht="15.75" x14ac:dyDescent="0.25">
      <c r="A86" s="68"/>
      <c r="B86" s="68"/>
      <c r="C86" s="68"/>
      <c r="D86" s="68"/>
      <c r="E86" s="68"/>
      <c r="F86" s="68"/>
      <c r="G86" s="68"/>
    </row>
    <row r="87" spans="1:7" ht="15.75" x14ac:dyDescent="0.25">
      <c r="A87" s="68"/>
      <c r="B87" s="68"/>
      <c r="C87" s="68"/>
      <c r="D87" s="68"/>
      <c r="E87" s="68"/>
      <c r="F87" s="68"/>
      <c r="G87" s="68"/>
    </row>
    <row r="88" spans="1:7" ht="15.75" x14ac:dyDescent="0.25">
      <c r="A88" s="68"/>
      <c r="B88" s="68"/>
      <c r="C88" s="68"/>
      <c r="D88" s="68"/>
      <c r="E88" s="68"/>
      <c r="F88" s="68"/>
      <c r="G88" s="68"/>
    </row>
    <row r="89" spans="1:7" ht="15.75" x14ac:dyDescent="0.25">
      <c r="A89" s="68"/>
      <c r="B89" s="68"/>
      <c r="C89" s="68"/>
      <c r="D89" s="68"/>
      <c r="E89" s="68"/>
      <c r="F89" s="68"/>
      <c r="G89" s="68"/>
    </row>
    <row r="90" spans="1:7" ht="15.75" x14ac:dyDescent="0.25">
      <c r="A90" s="70"/>
      <c r="B90" s="70"/>
      <c r="C90" s="71"/>
      <c r="D90" s="71"/>
      <c r="E90" s="71"/>
      <c r="F90" s="68"/>
      <c r="G90" s="68"/>
    </row>
    <row r="91" spans="1:7" ht="15.75" x14ac:dyDescent="0.25">
      <c r="A91" s="72" t="s">
        <v>186</v>
      </c>
      <c r="B91" s="70"/>
      <c r="C91" s="75" t="s">
        <v>187</v>
      </c>
      <c r="D91" s="75"/>
      <c r="E91" s="75"/>
      <c r="F91" s="68"/>
      <c r="G91" s="68"/>
    </row>
    <row r="92" spans="1:7" ht="15.75" x14ac:dyDescent="0.25">
      <c r="A92" s="73" t="s">
        <v>188</v>
      </c>
      <c r="B92" s="70"/>
      <c r="C92" s="75" t="s">
        <v>189</v>
      </c>
      <c r="D92" s="75"/>
      <c r="E92" s="75"/>
      <c r="F92" s="68"/>
      <c r="G92" s="68"/>
    </row>
  </sheetData>
  <mergeCells count="6">
    <mergeCell ref="C92:E92"/>
    <mergeCell ref="A6:A7"/>
    <mergeCell ref="B6:F6"/>
    <mergeCell ref="G6:G7"/>
    <mergeCell ref="A1:G1"/>
    <mergeCell ref="C91:E9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2" fitToHeight="0" orientation="portrait" horizontalDpi="1200" verticalDpi="1200" r:id="rId1"/>
  <ignoredErrors>
    <ignoredError sqref="B16:F16 B35:F45 B60:F61 G9:G15 G60:G76 G55:G58 G38:G53 B54:F54 B63:F67 B69:F72 B75:F75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85" t="s">
        <v>74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75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76</v>
      </c>
      <c r="B5" s="57"/>
      <c r="C5" s="57"/>
      <c r="D5" s="57"/>
      <c r="E5" s="57"/>
      <c r="F5" s="57"/>
      <c r="G5" s="58"/>
    </row>
    <row r="6" spans="1:7" x14ac:dyDescent="0.25">
      <c r="A6" s="83" t="s">
        <v>77</v>
      </c>
      <c r="B6" s="6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27" t="s">
        <v>78</v>
      </c>
      <c r="C7" s="84"/>
      <c r="D7" s="84"/>
      <c r="E7" s="84"/>
      <c r="F7" s="84"/>
      <c r="G7" s="84"/>
    </row>
    <row r="8" spans="1:7" ht="30" x14ac:dyDescent="0.25">
      <c r="A8" s="28" t="s">
        <v>79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80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81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82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83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38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39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84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85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86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87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88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64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65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89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68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90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70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91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72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92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93</v>
      </c>
      <c r="B1" s="86"/>
      <c r="C1" s="86"/>
      <c r="D1" s="86"/>
      <c r="E1" s="86"/>
      <c r="F1" s="86"/>
      <c r="G1" s="8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94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76</v>
      </c>
      <c r="B5" s="43"/>
      <c r="C5" s="43"/>
      <c r="D5" s="43"/>
      <c r="E5" s="43"/>
      <c r="F5" s="43"/>
      <c r="G5" s="44"/>
    </row>
    <row r="6" spans="1:7" x14ac:dyDescent="0.25">
      <c r="A6" s="87" t="s">
        <v>95</v>
      </c>
      <c r="B6" s="6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7" t="s">
        <v>78</v>
      </c>
      <c r="C7" s="84"/>
      <c r="D7" s="84"/>
      <c r="E7" s="84"/>
      <c r="F7" s="84"/>
      <c r="G7" s="84"/>
    </row>
    <row r="8" spans="1:7" x14ac:dyDescent="0.25">
      <c r="A8" s="4" t="s">
        <v>96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97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99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100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102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103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105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0"/>
      <c r="C18" s="10"/>
      <c r="D18" s="10"/>
      <c r="E18" s="10"/>
      <c r="F18" s="10"/>
      <c r="G18" s="10"/>
    </row>
    <row r="19" spans="1:7" x14ac:dyDescent="0.25">
      <c r="A19" s="1" t="s">
        <v>106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97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99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100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101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102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103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105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109</v>
      </c>
      <c r="B1" s="86"/>
      <c r="C1" s="86"/>
      <c r="D1" s="86"/>
      <c r="E1" s="86"/>
      <c r="F1" s="86"/>
      <c r="G1" s="8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110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0" t="s">
        <v>77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7" t="s">
        <v>111</v>
      </c>
    </row>
    <row r="7" spans="1:7" x14ac:dyDescent="0.25">
      <c r="A7" s="19" t="s">
        <v>79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112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113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119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121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85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124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126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127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128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89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68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129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70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91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130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131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89" t="s">
        <v>132</v>
      </c>
      <c r="B39" s="89"/>
      <c r="C39" s="89"/>
      <c r="D39" s="89"/>
      <c r="E39" s="89"/>
      <c r="F39" s="89"/>
      <c r="G39" s="89"/>
    </row>
    <row r="40" spans="1:7" x14ac:dyDescent="0.25">
      <c r="A40" s="89" t="s">
        <v>133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134</v>
      </c>
      <c r="B1" s="86"/>
      <c r="C1" s="86"/>
      <c r="D1" s="86"/>
      <c r="E1" s="86"/>
      <c r="F1" s="86"/>
      <c r="G1" s="8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135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3" t="s">
        <v>95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7" t="s">
        <v>136</v>
      </c>
    </row>
    <row r="7" spans="1:7" x14ac:dyDescent="0.25">
      <c r="A7" s="4" t="s">
        <v>96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97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98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100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101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102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103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104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97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98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100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101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102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103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107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89" t="s">
        <v>132</v>
      </c>
      <c r="B32" s="89"/>
      <c r="C32" s="89"/>
      <c r="D32" s="89"/>
      <c r="E32" s="89"/>
      <c r="F32" s="89"/>
      <c r="G32" s="89"/>
    </row>
    <row r="33" spans="1:7" x14ac:dyDescent="0.25">
      <c r="A33" s="89" t="s">
        <v>133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95" t="s">
        <v>138</v>
      </c>
      <c r="B1" s="95"/>
      <c r="C1" s="95"/>
      <c r="D1" s="95"/>
      <c r="E1" s="95"/>
      <c r="F1" s="95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139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140</v>
      </c>
      <c r="C4" s="49" t="s">
        <v>141</v>
      </c>
      <c r="D4" s="49" t="s">
        <v>142</v>
      </c>
      <c r="E4" s="49" t="s">
        <v>143</v>
      </c>
      <c r="F4" s="49" t="s">
        <v>144</v>
      </c>
    </row>
    <row r="5" spans="1:6" ht="12.75" customHeight="1" x14ac:dyDescent="0.25">
      <c r="A5" s="3" t="s">
        <v>145</v>
      </c>
      <c r="B5" s="12"/>
      <c r="C5" s="12"/>
      <c r="D5" s="12"/>
      <c r="E5" s="12"/>
      <c r="F5" s="12"/>
    </row>
    <row r="6" spans="1:6" ht="30" x14ac:dyDescent="0.25">
      <c r="A6" s="16" t="s">
        <v>146</v>
      </c>
      <c r="B6" s="17"/>
      <c r="C6" s="17"/>
      <c r="D6" s="17"/>
      <c r="E6" s="17"/>
      <c r="F6" s="17"/>
    </row>
    <row r="7" spans="1:6" ht="15" x14ac:dyDescent="0.25">
      <c r="A7" s="16" t="s">
        <v>147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148</v>
      </c>
      <c r="B9" s="10"/>
      <c r="C9" s="10"/>
      <c r="D9" s="10"/>
      <c r="E9" s="10"/>
      <c r="F9" s="10"/>
    </row>
    <row r="10" spans="1:6" ht="15" x14ac:dyDescent="0.25">
      <c r="A10" s="16" t="s">
        <v>149</v>
      </c>
      <c r="B10" s="17"/>
      <c r="C10" s="17"/>
      <c r="D10" s="17"/>
      <c r="E10" s="17"/>
      <c r="F10" s="17"/>
    </row>
    <row r="11" spans="1:6" ht="15" x14ac:dyDescent="0.25">
      <c r="A11" s="33" t="s">
        <v>150</v>
      </c>
      <c r="B11" s="17"/>
      <c r="C11" s="17"/>
      <c r="D11" s="17"/>
      <c r="E11" s="17"/>
      <c r="F11" s="17"/>
    </row>
    <row r="12" spans="1:6" ht="15" x14ac:dyDescent="0.25">
      <c r="A12" s="33" t="s">
        <v>151</v>
      </c>
      <c r="B12" s="17"/>
      <c r="C12" s="17"/>
      <c r="D12" s="17"/>
      <c r="E12" s="17"/>
      <c r="F12" s="17"/>
    </row>
    <row r="13" spans="1:6" ht="15" x14ac:dyDescent="0.25">
      <c r="A13" s="33" t="s">
        <v>152</v>
      </c>
      <c r="B13" s="17"/>
      <c r="C13" s="17"/>
      <c r="D13" s="17"/>
      <c r="E13" s="17"/>
      <c r="F13" s="17"/>
    </row>
    <row r="14" spans="1:6" ht="15" x14ac:dyDescent="0.25">
      <c r="A14" s="16" t="s">
        <v>153</v>
      </c>
      <c r="B14" s="17"/>
      <c r="C14" s="17"/>
      <c r="D14" s="17"/>
      <c r="E14" s="17"/>
      <c r="F14" s="17"/>
    </row>
    <row r="15" spans="1:6" ht="15" x14ac:dyDescent="0.25">
      <c r="A15" s="33" t="s">
        <v>150</v>
      </c>
      <c r="B15" s="17"/>
      <c r="C15" s="17"/>
      <c r="D15" s="17"/>
      <c r="E15" s="17"/>
      <c r="F15" s="17"/>
    </row>
    <row r="16" spans="1:6" ht="15" x14ac:dyDescent="0.25">
      <c r="A16" s="33" t="s">
        <v>151</v>
      </c>
      <c r="B16" s="17"/>
      <c r="C16" s="17"/>
      <c r="D16" s="17"/>
      <c r="E16" s="17"/>
      <c r="F16" s="17"/>
    </row>
    <row r="17" spans="1:6" ht="15" x14ac:dyDescent="0.25">
      <c r="A17" s="33" t="s">
        <v>152</v>
      </c>
      <c r="B17" s="17"/>
      <c r="C17" s="17"/>
      <c r="D17" s="17"/>
      <c r="E17" s="17"/>
      <c r="F17" s="17"/>
    </row>
    <row r="18" spans="1:6" ht="15" x14ac:dyDescent="0.25">
      <c r="A18" s="16" t="s">
        <v>154</v>
      </c>
      <c r="B18" s="50"/>
      <c r="C18" s="17"/>
      <c r="D18" s="17"/>
      <c r="E18" s="17"/>
      <c r="F18" s="17"/>
    </row>
    <row r="19" spans="1:6" ht="15" x14ac:dyDescent="0.25">
      <c r="A19" s="16" t="s">
        <v>155</v>
      </c>
      <c r="B19" s="17"/>
      <c r="C19" s="17"/>
      <c r="D19" s="17"/>
      <c r="E19" s="17"/>
      <c r="F19" s="17"/>
    </row>
    <row r="20" spans="1:6" ht="30" x14ac:dyDescent="0.25">
      <c r="A20" s="16" t="s">
        <v>156</v>
      </c>
      <c r="B20" s="51"/>
      <c r="C20" s="51"/>
      <c r="D20" s="51"/>
      <c r="E20" s="51"/>
      <c r="F20" s="51"/>
    </row>
    <row r="21" spans="1:6" ht="30" x14ac:dyDescent="0.25">
      <c r="A21" s="16" t="s">
        <v>157</v>
      </c>
      <c r="B21" s="51"/>
      <c r="C21" s="51"/>
      <c r="D21" s="51"/>
      <c r="E21" s="51"/>
      <c r="F21" s="51"/>
    </row>
    <row r="22" spans="1:6" ht="30" x14ac:dyDescent="0.25">
      <c r="A22" s="16" t="s">
        <v>158</v>
      </c>
      <c r="B22" s="51"/>
      <c r="C22" s="51"/>
      <c r="D22" s="51"/>
      <c r="E22" s="51"/>
      <c r="F22" s="51"/>
    </row>
    <row r="23" spans="1:6" ht="15" x14ac:dyDescent="0.25">
      <c r="A23" s="16" t="s">
        <v>159</v>
      </c>
      <c r="B23" s="51"/>
      <c r="C23" s="51"/>
      <c r="D23" s="51"/>
      <c r="E23" s="51"/>
      <c r="F23" s="51"/>
    </row>
    <row r="24" spans="1:6" ht="15" x14ac:dyDescent="0.25">
      <c r="A24" s="16" t="s">
        <v>160</v>
      </c>
      <c r="B24" s="52"/>
      <c r="C24" s="17"/>
      <c r="D24" s="17"/>
      <c r="E24" s="17"/>
      <c r="F24" s="17"/>
    </row>
    <row r="25" spans="1:6" ht="15" x14ac:dyDescent="0.25">
      <c r="A25" s="16" t="s">
        <v>161</v>
      </c>
      <c r="B25" s="52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162</v>
      </c>
      <c r="B27" s="10"/>
      <c r="C27" s="10"/>
      <c r="D27" s="10"/>
      <c r="E27" s="10"/>
      <c r="F27" s="10"/>
    </row>
    <row r="28" spans="1:6" ht="15" x14ac:dyDescent="0.25">
      <c r="A28" s="16" t="s">
        <v>163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164</v>
      </c>
      <c r="B30" s="10"/>
      <c r="C30" s="10"/>
      <c r="D30" s="10"/>
      <c r="E30" s="10"/>
      <c r="F30" s="10"/>
    </row>
    <row r="31" spans="1:6" ht="15" x14ac:dyDescent="0.25">
      <c r="A31" s="16" t="s">
        <v>149</v>
      </c>
      <c r="B31" s="17"/>
      <c r="C31" s="17"/>
      <c r="D31" s="17"/>
      <c r="E31" s="17"/>
      <c r="F31" s="17"/>
    </row>
    <row r="32" spans="1:6" ht="15" x14ac:dyDescent="0.25">
      <c r="A32" s="16" t="s">
        <v>153</v>
      </c>
      <c r="B32" s="17"/>
      <c r="C32" s="17"/>
      <c r="D32" s="17"/>
      <c r="E32" s="17"/>
      <c r="F32" s="17"/>
    </row>
    <row r="33" spans="1:6" ht="15" x14ac:dyDescent="0.25">
      <c r="A33" s="16" t="s">
        <v>165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166</v>
      </c>
      <c r="B35" s="10"/>
      <c r="C35" s="10"/>
      <c r="D35" s="10"/>
      <c r="E35" s="10"/>
      <c r="F35" s="10"/>
    </row>
    <row r="36" spans="1:6" ht="15" x14ac:dyDescent="0.25">
      <c r="A36" s="16" t="s">
        <v>167</v>
      </c>
      <c r="B36" s="17"/>
      <c r="C36" s="17"/>
      <c r="D36" s="17"/>
      <c r="E36" s="17"/>
      <c r="F36" s="17"/>
    </row>
    <row r="37" spans="1:6" ht="15" x14ac:dyDescent="0.25">
      <c r="A37" s="16" t="s">
        <v>168</v>
      </c>
      <c r="B37" s="17"/>
      <c r="C37" s="17"/>
      <c r="D37" s="17"/>
      <c r="E37" s="17"/>
      <c r="F37" s="17"/>
    </row>
    <row r="38" spans="1:6" ht="15" x14ac:dyDescent="0.25">
      <c r="A38" s="16" t="s">
        <v>169</v>
      </c>
      <c r="B38" s="52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170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171</v>
      </c>
      <c r="B42" s="10"/>
      <c r="C42" s="10"/>
      <c r="D42" s="10"/>
      <c r="E42" s="10"/>
      <c r="F42" s="10"/>
    </row>
    <row r="43" spans="1:6" ht="15" x14ac:dyDescent="0.25">
      <c r="A43" s="16" t="s">
        <v>172</v>
      </c>
      <c r="B43" s="17"/>
      <c r="C43" s="17"/>
      <c r="D43" s="17"/>
      <c r="E43" s="17"/>
      <c r="F43" s="17"/>
    </row>
    <row r="44" spans="1:6" ht="15" x14ac:dyDescent="0.25">
      <c r="A44" s="16" t="s">
        <v>173</v>
      </c>
      <c r="B44" s="17"/>
      <c r="C44" s="17"/>
      <c r="D44" s="17"/>
      <c r="E44" s="17"/>
      <c r="F44" s="17"/>
    </row>
    <row r="45" spans="1:6" ht="15" x14ac:dyDescent="0.25">
      <c r="A45" s="16" t="s">
        <v>174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175</v>
      </c>
      <c r="B47" s="10"/>
      <c r="C47" s="10"/>
      <c r="D47" s="10"/>
      <c r="E47" s="10"/>
      <c r="F47" s="10"/>
    </row>
    <row r="48" spans="1:6" ht="15" x14ac:dyDescent="0.25">
      <c r="A48" s="16" t="s">
        <v>173</v>
      </c>
      <c r="B48" s="51"/>
      <c r="C48" s="51"/>
      <c r="D48" s="51"/>
      <c r="E48" s="51"/>
      <c r="F48" s="51"/>
    </row>
    <row r="49" spans="1:6" ht="15" x14ac:dyDescent="0.25">
      <c r="A49" s="16" t="s">
        <v>174</v>
      </c>
      <c r="B49" s="51"/>
      <c r="C49" s="51"/>
      <c r="D49" s="51"/>
      <c r="E49" s="51"/>
      <c r="F49" s="51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176</v>
      </c>
      <c r="B51" s="10"/>
      <c r="C51" s="10"/>
      <c r="D51" s="10"/>
      <c r="E51" s="10"/>
      <c r="F51" s="10"/>
    </row>
    <row r="52" spans="1:6" ht="15" x14ac:dyDescent="0.25">
      <c r="A52" s="16" t="s">
        <v>173</v>
      </c>
      <c r="B52" s="17"/>
      <c r="C52" s="17"/>
      <c r="D52" s="17"/>
      <c r="E52" s="17"/>
      <c r="F52" s="17"/>
    </row>
    <row r="53" spans="1:6" ht="15" x14ac:dyDescent="0.25">
      <c r="A53" s="16" t="s">
        <v>174</v>
      </c>
      <c r="B53" s="17"/>
      <c r="C53" s="17"/>
      <c r="D53" s="17"/>
      <c r="E53" s="17"/>
      <c r="F53" s="17"/>
    </row>
    <row r="54" spans="1:6" ht="15" x14ac:dyDescent="0.25">
      <c r="A54" s="16" t="s">
        <v>177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178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173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174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179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180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181</v>
      </c>
      <c r="B62" s="52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182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183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184</v>
      </c>
      <c r="B66" s="17"/>
      <c r="C66" s="17"/>
      <c r="D66" s="17"/>
      <c r="E66" s="17"/>
      <c r="F66" s="17"/>
    </row>
    <row r="67" spans="1:6" ht="20.100000000000001" customHeight="1" x14ac:dyDescent="0.25">
      <c r="A67" s="48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459FD24B-D714-4EC0-8E93-98703FE3E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2023-04-25T16:08:27Z</cp:lastPrinted>
  <dcterms:created xsi:type="dcterms:W3CDTF">2023-03-16T22:14:51Z</dcterms:created>
  <dcterms:modified xsi:type="dcterms:W3CDTF">2023-05-02T19:20:26Z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